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4120" windowHeight="14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D18" i="1"/>
  <c r="D19" i="1"/>
  <c r="F16" i="1"/>
  <c r="I16" i="1" s="1"/>
  <c r="F14" i="1"/>
  <c r="F12" i="1"/>
  <c r="I11" i="1"/>
  <c r="F10" i="1"/>
  <c r="I10" i="1" s="1"/>
  <c r="I9" i="1"/>
  <c r="E13" i="1"/>
  <c r="K7" i="1"/>
  <c r="K9" i="1" s="1"/>
  <c r="K10" i="1" s="1"/>
  <c r="K11" i="1" s="1"/>
  <c r="K12" i="1" s="1"/>
  <c r="K13" i="1" s="1"/>
  <c r="K14" i="1" s="1"/>
  <c r="K15" i="1" s="1"/>
  <c r="K16" i="1" s="1"/>
  <c r="D8" i="1"/>
  <c r="F11" i="1" l="1"/>
  <c r="E11" i="1" s="1"/>
  <c r="I12" i="1"/>
  <c r="I13" i="1" s="1"/>
  <c r="I14" i="1" s="1"/>
  <c r="F15" i="1" s="1"/>
  <c r="E15" i="1" s="1"/>
</calcChain>
</file>

<file path=xl/sharedStrings.xml><?xml version="1.0" encoding="utf-8"?>
<sst xmlns="http://schemas.openxmlformats.org/spreadsheetml/2006/main" count="12" uniqueCount="5">
  <si>
    <t>Typically this means leaving around 8:30 am with a full charge, driving for 3-3.5 hours, stopping for lunch.</t>
  </si>
  <si>
    <t>This leaves me with about a 90% charge, or 240 miles of range. Travelling @ 75mph on the interstate, this gets me about 2.5 hours of driving, which puts us @ 3pm. A quick 20 minute bathroom break gets us back on the road for another 2 hours @ 75 mph. Stop @ 5:30pm for 45 minutes &amp; dinner and another 90% charge, drive another 2.5 hours.</t>
  </si>
  <si>
    <t>That's about the most driving I'll do in a day, covering &gt;750 miles in 10 hours of driving, with less than 2 hours of breaks/charging.</t>
  </si>
  <si>
    <t>drive</t>
  </si>
  <si>
    <t>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</si>
</sst>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F400]h:mm:ss\ AM/PM"/>
  </numFmts>
  <fonts count="2" x14ac:knownFonts="1">
    <font>
      <sz val="11"/>
      <color theme="1"/>
      <name val="Calibri"/>
      <family val="2"/>
      <scheme val="minor"/>
    </font>
    <font>
      <sz val="10"/>
      <color rgb="FF3E3E3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417394"/>
      </left>
      <right style="medium">
        <color rgb="FF417394"/>
      </right>
      <top style="medium">
        <color rgb="FF417394"/>
      </top>
      <bottom style="medium">
        <color rgb="FF41739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1" fillId="0" borderId="0" xfId="0" applyFont="1"/>
    <xf numFmtId="9" fontId="0" fillId="0" borderId="0" xfId="0" applyNumberFormat="1"/>
    <xf numFmtId="168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P11" sqref="P11"/>
    </sheetView>
  </sheetViews>
  <sheetFormatPr defaultRowHeight="15" x14ac:dyDescent="0.25"/>
  <cols>
    <col min="11" max="11" width="11.5703125" style="4" bestFit="1" customWidth="1"/>
  </cols>
  <sheetData>
    <row r="1" spans="1:11" ht="15.75" thickBot="1" x14ac:dyDescent="0.3">
      <c r="A1" s="1" t="s">
        <v>0</v>
      </c>
    </row>
    <row r="2" spans="1:11" ht="15.75" thickBot="1" x14ac:dyDescent="0.3">
      <c r="A2" s="1" t="s">
        <v>1</v>
      </c>
    </row>
    <row r="3" spans="1:11" x14ac:dyDescent="0.25">
      <c r="A3" s="2" t="s">
        <v>2</v>
      </c>
    </row>
    <row r="7" spans="1:11" x14ac:dyDescent="0.25">
      <c r="C7" s="3">
        <v>0.9</v>
      </c>
      <c r="D7">
        <v>240</v>
      </c>
      <c r="K7" s="4">
        <f ca="1">TODAY()</f>
        <v>42327</v>
      </c>
    </row>
    <row r="8" spans="1:11" x14ac:dyDescent="0.25">
      <c r="C8" s="3">
        <v>1</v>
      </c>
      <c r="D8">
        <f>D7*C8/C7</f>
        <v>266.66666666666669</v>
      </c>
    </row>
    <row r="9" spans="1:11" x14ac:dyDescent="0.25">
      <c r="I9">
        <f>D8</f>
        <v>266.66666666666669</v>
      </c>
      <c r="K9" s="4">
        <f ca="1">K7+17/48</f>
        <v>42327.354166666664</v>
      </c>
    </row>
    <row r="10" spans="1:11" x14ac:dyDescent="0.25">
      <c r="C10" t="s">
        <v>3</v>
      </c>
      <c r="D10">
        <v>-210</v>
      </c>
      <c r="E10">
        <v>75</v>
      </c>
      <c r="F10">
        <f>E10*D10/60</f>
        <v>-262.5</v>
      </c>
      <c r="I10">
        <f>I9+F10</f>
        <v>4.1666666666666856</v>
      </c>
      <c r="K10" s="4">
        <f ca="1">K9+ABS(D10)/24/60</f>
        <v>42327.5</v>
      </c>
    </row>
    <row r="11" spans="1:11" x14ac:dyDescent="0.25">
      <c r="C11" t="s">
        <v>4</v>
      </c>
      <c r="D11" s="5">
        <v>40</v>
      </c>
      <c r="E11">
        <f>F11/(D11/60)</f>
        <v>353.75</v>
      </c>
      <c r="F11">
        <f>I11-I10</f>
        <v>235.83333333333331</v>
      </c>
      <c r="I11">
        <f>D7</f>
        <v>240</v>
      </c>
      <c r="K11" s="4">
        <f t="shared" ref="K11:K16" ca="1" si="0">K10+ABS(D11)/24/60</f>
        <v>42327.527777777781</v>
      </c>
    </row>
    <row r="12" spans="1:11" x14ac:dyDescent="0.25">
      <c r="C12" t="s">
        <v>3</v>
      </c>
      <c r="D12">
        <v>-150</v>
      </c>
      <c r="E12">
        <v>75</v>
      </c>
      <c r="F12">
        <f>E12*D12/60</f>
        <v>-187.5</v>
      </c>
      <c r="I12">
        <f>I11+F12</f>
        <v>52.5</v>
      </c>
      <c r="K12" s="4">
        <f t="shared" ca="1" si="0"/>
        <v>42327.631944444445</v>
      </c>
    </row>
    <row r="13" spans="1:11" x14ac:dyDescent="0.25">
      <c r="C13" t="s">
        <v>4</v>
      </c>
      <c r="D13" s="6">
        <v>20</v>
      </c>
      <c r="E13">
        <f>F13/(D13/60)</f>
        <v>300</v>
      </c>
      <c r="F13" s="5">
        <v>100</v>
      </c>
      <c r="I13">
        <f>I12+F13</f>
        <v>152.5</v>
      </c>
      <c r="K13" s="4">
        <f t="shared" ca="1" si="0"/>
        <v>42327.645833333336</v>
      </c>
    </row>
    <row r="14" spans="1:11" x14ac:dyDescent="0.25">
      <c r="C14" t="s">
        <v>3</v>
      </c>
      <c r="D14">
        <v>-120</v>
      </c>
      <c r="E14">
        <v>75</v>
      </c>
      <c r="F14">
        <f>E14*D14/60</f>
        <v>-150</v>
      </c>
      <c r="I14">
        <f>I13+F14</f>
        <v>2.5</v>
      </c>
      <c r="K14" s="4">
        <f t="shared" ca="1" si="0"/>
        <v>42327.729166666672</v>
      </c>
    </row>
    <row r="15" spans="1:11" x14ac:dyDescent="0.25">
      <c r="C15" t="s">
        <v>4</v>
      </c>
      <c r="D15">
        <v>45</v>
      </c>
      <c r="E15">
        <f>F15/(D15/60)</f>
        <v>316.66666666666669</v>
      </c>
      <c r="F15">
        <f>I15-I14</f>
        <v>237.5</v>
      </c>
      <c r="I15">
        <v>240</v>
      </c>
      <c r="K15" s="4">
        <f t="shared" ca="1" si="0"/>
        <v>42327.760416666672</v>
      </c>
    </row>
    <row r="16" spans="1:11" x14ac:dyDescent="0.25">
      <c r="C16" t="s">
        <v>3</v>
      </c>
      <c r="D16">
        <v>-150</v>
      </c>
      <c r="E16">
        <v>75</v>
      </c>
      <c r="F16">
        <f>E16*D16/60</f>
        <v>-187.5</v>
      </c>
      <c r="I16">
        <f>I15+F16</f>
        <v>52.5</v>
      </c>
      <c r="K16" s="4">
        <f t="shared" ca="1" si="0"/>
        <v>42327.864583333336</v>
      </c>
    </row>
    <row r="18" spans="3:5" x14ac:dyDescent="0.25">
      <c r="C18" t="s">
        <v>3</v>
      </c>
      <c r="D18">
        <f>-SUMIF(D10:D16, "&lt;0")</f>
        <v>630</v>
      </c>
      <c r="E18">
        <f>D18/60</f>
        <v>10.5</v>
      </c>
    </row>
    <row r="19" spans="3:5" x14ac:dyDescent="0.25">
      <c r="C19" t="s">
        <v>4</v>
      </c>
      <c r="D19">
        <f>SUMIF(D10:D16, "&gt;0")</f>
        <v>105</v>
      </c>
      <c r="E19">
        <f>D19/60</f>
        <v>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Manthos</dc:creator>
  <cp:lastModifiedBy>Brian Manthos</cp:lastModifiedBy>
  <dcterms:created xsi:type="dcterms:W3CDTF">2015-11-20T00:05:52Z</dcterms:created>
  <dcterms:modified xsi:type="dcterms:W3CDTF">2015-11-20T00:26:08Z</dcterms:modified>
</cp:coreProperties>
</file>